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еф\"/>
    </mc:Choice>
  </mc:AlternateContent>
  <bookViews>
    <workbookView xWindow="0" yWindow="0" windowWidth="28800" windowHeight="13620"/>
  </bookViews>
  <sheets>
    <sheet name="ComplectsPrices" sheetId="1" r:id="rId1"/>
    <sheet name="Tunnel4" sheetId="3" r:id="rId2"/>
    <sheet name="Tunnel6" sheetId="4" r:id="rId3"/>
    <sheet name="Tunnel8" sheetId="5" r:id="rId4"/>
  </sheets>
  <definedNames>
    <definedName name="_xlnm.Print_Area" localSheetId="0">ComplectsPrices!$B$2:$M$21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 s="1"/>
  <c r="F13" i="1"/>
  <c r="G13" i="1"/>
  <c r="H13" i="1" s="1"/>
  <c r="F14" i="1"/>
  <c r="G14" i="1"/>
  <c r="H14" i="1" s="1"/>
  <c r="I14" i="1" s="1"/>
  <c r="F15" i="1"/>
  <c r="G15" i="1"/>
  <c r="H15" i="1"/>
  <c r="F16" i="1"/>
  <c r="G16" i="1"/>
  <c r="H16" i="1" s="1"/>
  <c r="F17" i="1"/>
  <c r="G17" i="1"/>
  <c r="H17" i="1"/>
  <c r="F18" i="1"/>
  <c r="G18" i="1"/>
  <c r="H18" i="1" s="1"/>
  <c r="F19" i="1"/>
  <c r="G19" i="1"/>
  <c r="H19" i="1" s="1"/>
  <c r="I19" i="1" s="1"/>
  <c r="F20" i="1"/>
  <c r="G20" i="1"/>
  <c r="H20" i="1" s="1"/>
  <c r="I15" i="1" l="1"/>
  <c r="I20" i="1"/>
  <c r="I18" i="1"/>
  <c r="I16" i="1"/>
  <c r="I12" i="1"/>
  <c r="I17" i="1"/>
  <c r="I13" i="1"/>
</calcChain>
</file>

<file path=xl/sharedStrings.xml><?xml version="1.0" encoding="utf-8"?>
<sst xmlns="http://schemas.openxmlformats.org/spreadsheetml/2006/main" count="27" uniqueCount="27">
  <si>
    <t>Продукт</t>
  </si>
  <si>
    <t>Рыбное филе</t>
  </si>
  <si>
    <t>Сосиски</t>
  </si>
  <si>
    <t>Мясные блоки</t>
  </si>
  <si>
    <t>Толщина максимальная продукта, см</t>
  </si>
  <si>
    <t>Ягоды</t>
  </si>
  <si>
    <t>Овощи резаные</t>
  </si>
  <si>
    <t>Количество палет/тележек в камере</t>
  </si>
  <si>
    <t>(возможные значения 4, 6, 8)</t>
  </si>
  <si>
    <t>Полная загрузка камеры, тонн</t>
  </si>
  <si>
    <t>Грибы</t>
  </si>
  <si>
    <t>Коэффициент замедления упаковки</t>
  </si>
  <si>
    <t>Рабочих часов в сутках</t>
  </si>
  <si>
    <t>Время на разгрузку/выгрузку, часов</t>
  </si>
  <si>
    <t>Вес продукции замороженной за 1 сутки, тонн</t>
  </si>
  <si>
    <t>Данные для расчета (заполнить зеленые ячейки)</t>
  </si>
  <si>
    <t>Рыба БГ/потр</t>
  </si>
  <si>
    <t>Количество циклов за рабочие часы</t>
  </si>
  <si>
    <t>(не более 22)</t>
  </si>
  <si>
    <t>Время замерзания, часов</t>
  </si>
  <si>
    <t>Температура воздуха в камере  от -35С до -42С</t>
  </si>
  <si>
    <t>Готовые блюда</t>
  </si>
  <si>
    <t>Свой вариант</t>
  </si>
  <si>
    <t>Таблица ориентировочная производительности туннелей/камер</t>
  </si>
  <si>
    <t>(картоный короб тонкий - 1,5  картон + пакет не вакуум - 1,35, вакуумный пакет - 1,0 )</t>
  </si>
  <si>
    <t>Вес на палете/тележке, кг</t>
  </si>
  <si>
    <t>При снижении температуры с +5С до -18С в центре продукта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</si>
</sst>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</numFmts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5" fontId="0" fillId="0" borderId="0" xfId="1" applyNumberFormat="1" applyFont="1"/>
    <xf numFmtId="0" fontId="0" fillId="2" borderId="0" xfId="0" applyFill="1"/>
    <xf numFmtId="0" fontId="0" fillId="3" borderId="0" xfId="0" applyFill="1"/>
    <xf numFmtId="0" fontId="0" fillId="0" borderId="0" xfId="0" applyBorder="1"/>
    <xf numFmtId="43" fontId="0" fillId="0" borderId="0" xfId="1" applyFont="1" applyBorder="1"/>
    <xf numFmtId="166" fontId="0" fillId="0" borderId="0" xfId="0" applyNumberFormat="1" applyBorder="1"/>
    <xf numFmtId="0" fontId="3" fillId="2" borderId="0" xfId="0" applyFont="1" applyFill="1"/>
    <xf numFmtId="165" fontId="0" fillId="3" borderId="0" xfId="1" applyNumberFormat="1" applyFont="1" applyFill="1" applyBorder="1"/>
    <xf numFmtId="0" fontId="0" fillId="3" borderId="0" xfId="0" applyFill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165" fontId="0" fillId="3" borderId="5" xfId="1" applyNumberFormat="1" applyFont="1" applyFill="1" applyBorder="1"/>
    <xf numFmtId="0" fontId="0" fillId="3" borderId="5" xfId="0" applyFill="1" applyBorder="1"/>
    <xf numFmtId="0" fontId="0" fillId="0" borderId="5" xfId="0" applyBorder="1"/>
    <xf numFmtId="43" fontId="0" fillId="0" borderId="5" xfId="1" applyFont="1" applyBorder="1"/>
    <xf numFmtId="166" fontId="0" fillId="0" borderId="5" xfId="0" applyNumberFormat="1" applyBorder="1"/>
    <xf numFmtId="164" fontId="0" fillId="0" borderId="6" xfId="1" applyNumberFormat="1" applyFont="1" applyBorder="1"/>
    <xf numFmtId="0" fontId="2" fillId="0" borderId="7" xfId="0" applyFont="1" applyBorder="1"/>
    <xf numFmtId="164" fontId="0" fillId="0" borderId="8" xfId="1" applyNumberFormat="1" applyFont="1" applyBorder="1"/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0" fontId="0" fillId="3" borderId="10" xfId="0" applyFill="1" applyBorder="1"/>
    <xf numFmtId="0" fontId="0" fillId="0" borderId="10" xfId="0" applyBorder="1"/>
    <xf numFmtId="43" fontId="0" fillId="0" borderId="10" xfId="1" applyFont="1" applyBorder="1"/>
    <xf numFmtId="166" fontId="0" fillId="0" borderId="10" xfId="0" applyNumberFormat="1" applyBorder="1"/>
    <xf numFmtId="164" fontId="0" fillId="0" borderId="11" xfId="1" applyNumberFormat="1" applyFont="1" applyBorder="1"/>
    <xf numFmtId="0" fontId="0" fillId="4" borderId="0" xfId="0" applyFill="1"/>
    <xf numFmtId="0" fontId="2" fillId="4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775540</xdr:colOff>
      <xdr:row>31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1FC2FFA-5102-9B43-B90B-D11AD8E1E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56040" cy="641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774700</xdr:colOff>
      <xdr:row>31</xdr:row>
      <xdr:rowOff>197879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92B7F8A-EA3C-8046-A3D3-3BF5E7399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55200" cy="64970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762000</xdr:colOff>
      <xdr:row>31</xdr:row>
      <xdr:rowOff>188908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932CD34-D823-B349-943D-B511B12CE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42500" cy="6488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tabSelected="1" view="pageBreakPreview" zoomScale="115" zoomScaleNormal="100" zoomScaleSheetLayoutView="115" workbookViewId="0">
      <selection activeCell="P16" sqref="P16"/>
    </sheetView>
  </sheetViews>
  <sheetFormatPr defaultColWidth="11" defaultRowHeight="15.75" x14ac:dyDescent="0.25"/>
  <cols>
    <col min="2" max="2" width="2.5" customWidth="1"/>
    <col min="3" max="3" width="12.125" customWidth="1"/>
    <col min="4" max="4" width="11.875" bestFit="1" customWidth="1"/>
    <col min="5" max="5" width="12.125" customWidth="1"/>
    <col min="6" max="6" width="8.75" customWidth="1"/>
    <col min="7" max="7" width="11.875" bestFit="1" customWidth="1"/>
    <col min="11" max="11" width="12.875" customWidth="1"/>
    <col min="13" max="13" width="6.25" customWidth="1"/>
  </cols>
  <sheetData>
    <row r="2" spans="2:13" ht="21" x14ac:dyDescent="0.35">
      <c r="B2" s="2"/>
      <c r="C2" s="7" t="s">
        <v>23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x14ac:dyDescent="0.25">
      <c r="B3" s="29"/>
      <c r="C3" s="29" t="s">
        <v>26</v>
      </c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3" x14ac:dyDescent="0.25">
      <c r="B4" s="29"/>
      <c r="C4" s="29" t="s">
        <v>20</v>
      </c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3" x14ac:dyDescent="0.25">
      <c r="B5" s="29"/>
      <c r="C5" s="30" t="s">
        <v>15</v>
      </c>
      <c r="D5" s="30"/>
      <c r="E5" s="29"/>
      <c r="F5" s="29"/>
      <c r="G5" s="29"/>
      <c r="H5" s="29"/>
      <c r="I5" s="29"/>
      <c r="J5" s="29"/>
      <c r="K5" s="29"/>
      <c r="L5" s="29"/>
      <c r="M5" s="29"/>
    </row>
    <row r="6" spans="2:13" x14ac:dyDescent="0.25">
      <c r="B6" s="29"/>
      <c r="C6" s="29" t="s">
        <v>7</v>
      </c>
      <c r="D6" s="29"/>
      <c r="E6" s="29"/>
      <c r="F6" s="3">
        <v>4</v>
      </c>
      <c r="G6" s="29" t="s">
        <v>8</v>
      </c>
      <c r="H6" s="29"/>
      <c r="I6" s="29"/>
      <c r="J6" s="29"/>
      <c r="K6" s="29"/>
      <c r="L6" s="29"/>
      <c r="M6" s="29"/>
    </row>
    <row r="7" spans="2:13" x14ac:dyDescent="0.25">
      <c r="B7" s="29"/>
      <c r="C7" s="29" t="s">
        <v>11</v>
      </c>
      <c r="D7" s="29"/>
      <c r="E7" s="29"/>
      <c r="F7" s="3">
        <v>1</v>
      </c>
      <c r="G7" s="29" t="s">
        <v>24</v>
      </c>
      <c r="H7" s="29"/>
      <c r="I7" s="29"/>
      <c r="J7" s="29"/>
      <c r="K7" s="29"/>
      <c r="L7" s="29"/>
      <c r="M7" s="29"/>
    </row>
    <row r="8" spans="2:13" x14ac:dyDescent="0.25">
      <c r="B8" s="29"/>
      <c r="C8" s="29" t="s">
        <v>12</v>
      </c>
      <c r="D8" s="29"/>
      <c r="E8" s="29"/>
      <c r="F8" s="3">
        <v>22</v>
      </c>
      <c r="G8" s="29" t="s">
        <v>18</v>
      </c>
      <c r="H8" s="29"/>
      <c r="I8" s="29"/>
      <c r="J8" s="29"/>
      <c r="K8" s="29"/>
      <c r="L8" s="29"/>
      <c r="M8" s="29"/>
    </row>
    <row r="9" spans="2:13" x14ac:dyDescent="0.25">
      <c r="B9" s="29"/>
      <c r="C9" s="29" t="s">
        <v>13</v>
      </c>
      <c r="D9" s="29"/>
      <c r="E9" s="29"/>
      <c r="F9" s="3">
        <v>0.3</v>
      </c>
      <c r="G9" s="29"/>
      <c r="H9" s="29"/>
      <c r="I9" s="29"/>
      <c r="J9" s="29"/>
      <c r="K9" s="29"/>
      <c r="L9" s="29"/>
      <c r="M9" s="29"/>
    </row>
    <row r="10" spans="2:13" ht="16.5" thickBot="1" x14ac:dyDescent="0.3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2:13" ht="80.25" thickTop="1" thickBot="1" x14ac:dyDescent="0.3">
      <c r="B11" s="29"/>
      <c r="C11" s="10" t="s">
        <v>0</v>
      </c>
      <c r="D11" s="11" t="s">
        <v>25</v>
      </c>
      <c r="E11" s="11" t="s">
        <v>4</v>
      </c>
      <c r="F11" s="11" t="s">
        <v>9</v>
      </c>
      <c r="G11" s="11" t="s">
        <v>19</v>
      </c>
      <c r="H11" s="11" t="s">
        <v>17</v>
      </c>
      <c r="I11" s="12" t="s">
        <v>14</v>
      </c>
      <c r="J11" s="29"/>
      <c r="K11" s="29"/>
      <c r="L11" s="29"/>
      <c r="M11" s="29"/>
    </row>
    <row r="12" spans="2:13" x14ac:dyDescent="0.25">
      <c r="B12" s="29"/>
      <c r="C12" s="13" t="s">
        <v>1</v>
      </c>
      <c r="D12" s="14">
        <v>350</v>
      </c>
      <c r="E12" s="15">
        <v>4</v>
      </c>
      <c r="F12" s="16">
        <f>D12*$F$6/1000</f>
        <v>1.4</v>
      </c>
      <c r="G12" s="17">
        <f>E12/2</f>
        <v>2</v>
      </c>
      <c r="H12" s="18">
        <f>$F$8/(G12+$F$9)/$F$7</f>
        <v>9.5652173913043494</v>
      </c>
      <c r="I12" s="19">
        <f t="shared" ref="I12:I20" si="0">H12*F12</f>
        <v>13.391304347826088</v>
      </c>
      <c r="J12" s="29"/>
      <c r="K12" s="29"/>
      <c r="L12" s="29"/>
      <c r="M12" s="29"/>
    </row>
    <row r="13" spans="2:13" x14ac:dyDescent="0.25">
      <c r="B13" s="29"/>
      <c r="C13" s="20" t="s">
        <v>16</v>
      </c>
      <c r="D13" s="8">
        <v>400</v>
      </c>
      <c r="E13" s="9">
        <v>8</v>
      </c>
      <c r="F13" s="4">
        <f>D13*$F$6/1000</f>
        <v>1.6</v>
      </c>
      <c r="G13" s="5">
        <f>E13/2</f>
        <v>4</v>
      </c>
      <c r="H13" s="6">
        <f t="shared" ref="H13:H20" si="1">$F$8/(G13+$F$9)/$F$7</f>
        <v>5.1162790697674421</v>
      </c>
      <c r="I13" s="21">
        <f t="shared" si="0"/>
        <v>8.1860465116279073</v>
      </c>
      <c r="J13" s="29"/>
      <c r="K13" s="29"/>
      <c r="L13" s="29"/>
      <c r="M13" s="29"/>
    </row>
    <row r="14" spans="2:13" x14ac:dyDescent="0.25">
      <c r="B14" s="29"/>
      <c r="C14" s="20" t="s">
        <v>2</v>
      </c>
      <c r="D14" s="8">
        <v>400</v>
      </c>
      <c r="E14" s="9">
        <v>4</v>
      </c>
      <c r="F14" s="4">
        <f>D14*$F$6/1000</f>
        <v>1.6</v>
      </c>
      <c r="G14" s="5">
        <f>E14/2</f>
        <v>2</v>
      </c>
      <c r="H14" s="6">
        <f t="shared" si="1"/>
        <v>9.5652173913043494</v>
      </c>
      <c r="I14" s="21">
        <f t="shared" si="0"/>
        <v>15.304347826086961</v>
      </c>
      <c r="J14" s="29"/>
      <c r="K14" s="29"/>
      <c r="L14" s="29"/>
      <c r="M14" s="29"/>
    </row>
    <row r="15" spans="2:13" x14ac:dyDescent="0.25">
      <c r="B15" s="29"/>
      <c r="C15" s="20" t="s">
        <v>21</v>
      </c>
      <c r="D15" s="8">
        <v>450</v>
      </c>
      <c r="E15" s="9">
        <v>4</v>
      </c>
      <c r="F15" s="4">
        <f>D15*$F$6/1000</f>
        <v>1.8</v>
      </c>
      <c r="G15" s="5">
        <f t="shared" ref="G15:G18" si="2">E15/2</f>
        <v>2</v>
      </c>
      <c r="H15" s="6">
        <f t="shared" si="1"/>
        <v>9.5652173913043494</v>
      </c>
      <c r="I15" s="21">
        <f t="shared" si="0"/>
        <v>17.217391304347828</v>
      </c>
      <c r="J15" s="29"/>
      <c r="K15" s="29"/>
      <c r="L15" s="29"/>
      <c r="M15" s="29"/>
    </row>
    <row r="16" spans="2:13" x14ac:dyDescent="0.25">
      <c r="B16" s="29"/>
      <c r="C16" s="20" t="s">
        <v>3</v>
      </c>
      <c r="D16" s="8">
        <v>450</v>
      </c>
      <c r="E16" s="9">
        <v>12</v>
      </c>
      <c r="F16" s="4">
        <f>D16*$F$6/1000</f>
        <v>1.8</v>
      </c>
      <c r="G16" s="5">
        <f t="shared" si="2"/>
        <v>6</v>
      </c>
      <c r="H16" s="6">
        <f t="shared" si="1"/>
        <v>3.4920634920634921</v>
      </c>
      <c r="I16" s="21">
        <f t="shared" si="0"/>
        <v>6.2857142857142856</v>
      </c>
      <c r="J16" s="29"/>
      <c r="K16" s="29"/>
      <c r="L16" s="29"/>
      <c r="M16" s="29"/>
    </row>
    <row r="17" spans="2:13" x14ac:dyDescent="0.25">
      <c r="B17" s="29"/>
      <c r="C17" s="20" t="s">
        <v>5</v>
      </c>
      <c r="D17" s="8">
        <v>250</v>
      </c>
      <c r="E17" s="9">
        <v>2</v>
      </c>
      <c r="F17" s="4">
        <f>D17*$F$6/1000</f>
        <v>1</v>
      </c>
      <c r="G17" s="5">
        <f t="shared" si="2"/>
        <v>1</v>
      </c>
      <c r="H17" s="6">
        <f t="shared" si="1"/>
        <v>16.923076923076923</v>
      </c>
      <c r="I17" s="21">
        <f t="shared" si="0"/>
        <v>16.923076923076923</v>
      </c>
      <c r="J17" s="29"/>
      <c r="K17" s="29"/>
      <c r="L17" s="29"/>
      <c r="M17" s="29"/>
    </row>
    <row r="18" spans="2:13" x14ac:dyDescent="0.25">
      <c r="B18" s="29"/>
      <c r="C18" s="20" t="s">
        <v>6</v>
      </c>
      <c r="D18" s="8">
        <v>250</v>
      </c>
      <c r="E18" s="9">
        <v>2</v>
      </c>
      <c r="F18" s="4">
        <f>D18*$F$6/1000</f>
        <v>1</v>
      </c>
      <c r="G18" s="5">
        <f t="shared" si="2"/>
        <v>1</v>
      </c>
      <c r="H18" s="6">
        <f t="shared" si="1"/>
        <v>16.923076923076923</v>
      </c>
      <c r="I18" s="21">
        <f t="shared" si="0"/>
        <v>16.923076923076923</v>
      </c>
      <c r="J18" s="29"/>
      <c r="K18" s="29"/>
      <c r="L18" s="29"/>
      <c r="M18" s="29"/>
    </row>
    <row r="19" spans="2:13" x14ac:dyDescent="0.25">
      <c r="B19" s="29"/>
      <c r="C19" s="20" t="s">
        <v>10</v>
      </c>
      <c r="D19" s="8">
        <v>350</v>
      </c>
      <c r="E19" s="9">
        <v>3</v>
      </c>
      <c r="F19" s="4">
        <f>D19*$F$6/1000</f>
        <v>1.4</v>
      </c>
      <c r="G19" s="5">
        <f>E19/2</f>
        <v>1.5</v>
      </c>
      <c r="H19" s="6">
        <f t="shared" si="1"/>
        <v>12.222222222222221</v>
      </c>
      <c r="I19" s="21">
        <f t="shared" si="0"/>
        <v>17.111111111111107</v>
      </c>
      <c r="J19" s="29"/>
      <c r="K19" s="29"/>
      <c r="L19" s="29"/>
      <c r="M19" s="29"/>
    </row>
    <row r="20" spans="2:13" ht="16.5" thickBot="1" x14ac:dyDescent="0.3">
      <c r="B20" s="29"/>
      <c r="C20" s="22" t="s">
        <v>22</v>
      </c>
      <c r="D20" s="23">
        <v>200</v>
      </c>
      <c r="E20" s="24">
        <v>1</v>
      </c>
      <c r="F20" s="25">
        <f>D20*$F$6/1000</f>
        <v>0.8</v>
      </c>
      <c r="G20" s="26">
        <f>E20/2</f>
        <v>0.5</v>
      </c>
      <c r="H20" s="27">
        <f t="shared" si="1"/>
        <v>27.5</v>
      </c>
      <c r="I20" s="28">
        <f t="shared" si="0"/>
        <v>22</v>
      </c>
      <c r="J20" s="29"/>
      <c r="K20" s="29"/>
      <c r="L20" s="29"/>
      <c r="M20" s="29"/>
    </row>
    <row r="21" spans="2:13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8" spans="2:13" x14ac:dyDescent="0.25">
      <c r="F28" s="1"/>
    </row>
  </sheetData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>
    <row r="1" spans="1:1" x14ac:dyDescent="0.25">
      <c r="A1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ColWidth="11"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ComplectsPrices</vt:lpstr>
      <vt:lpstr>Tunnel4</vt:lpstr>
      <vt:lpstr>Tunnel6</vt:lpstr>
      <vt:lpstr>Tunnel8</vt:lpstr>
      <vt:lpstr>ComplectsPrices!Область_печати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Балаболин</dc:creator>
  <cp:lastModifiedBy>Пользователь Windows</cp:lastModifiedBy>
  <dcterms:created xsi:type="dcterms:W3CDTF">2019-02-18T21:45:16Z</dcterms:created>
  <dcterms:modified xsi:type="dcterms:W3CDTF">2019-09-26T07:58:56Z</dcterms:modified>
</cp:coreProperties>
</file>